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109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james_garven/Desktop/"/>
    </mc:Choice>
  </mc:AlternateContent>
  <xr:revisionPtr revIDLastSave="0" documentId="13_ncr:1_{18CE18B0-8666-8943-8E44-FCE4D9CDFCF8}" xr6:coauthVersionLast="40" xr6:coauthVersionMax="40" xr10:uidLastSave="{00000000-0000-0000-0000-000000000000}"/>
  <bookViews>
    <workbookView xWindow="4900" yWindow="2240" windowWidth="22580" windowHeight="16540" xr2:uid="{00000000-000D-0000-FFFF-FFFF00000000}"/>
  </bookViews>
  <sheets>
    <sheet name="Statistics Class Problem" sheetId="2" r:id="rId1"/>
  </sheets>
  <definedNames>
    <definedName name="__123Graph_A" hidden="1">#REF!</definedName>
    <definedName name="__123Graph_AFIGURE1" hidden="1">#REF!</definedName>
    <definedName name="__123Graph_AFIGURE2" hidden="1">#REF!</definedName>
    <definedName name="__123Graph_AFIGURE3" hidden="1">#REF!</definedName>
    <definedName name="__123Graph_AFIGURE4" hidden="1">#REF!</definedName>
    <definedName name="__123Graph_AFIGURE5" hidden="1">#REF!</definedName>
    <definedName name="__123Graph_LBL_A" hidden="1">#REF!</definedName>
    <definedName name="__123Graph_LBL_AFIGURE1" hidden="1">#REF!</definedName>
    <definedName name="__123Graph_LBL_AFIGURE2" hidden="1">#REF!</definedName>
    <definedName name="__123Graph_LBL_AFIGURE3" hidden="1">#REF!</definedName>
    <definedName name="__123Graph_LBL_AFIGURE4" hidden="1">#REF!</definedName>
    <definedName name="__123Graph_LBL_AFIGURE5" hidden="1">#REF!</definedName>
    <definedName name="__123Graph_LBL_B" hidden="1">#REF!</definedName>
    <definedName name="__123Graph_LBL_BFIGURE1" hidden="1">#REF!</definedName>
    <definedName name="__123Graph_LBL_BFIGURE2" hidden="1">#REF!</definedName>
    <definedName name="__123Graph_LBL_BFIGURE3" hidden="1">#REF!</definedName>
    <definedName name="__123Graph_LBL_BFIGURE4" hidden="1">#REF!</definedName>
    <definedName name="__123Graph_LBL_BFIGURE5" hidden="1">#REF!</definedName>
    <definedName name="__123Graph_X" hidden="1">#REF!</definedName>
    <definedName name="__123Graph_XFIGURE1" hidden="1">#REF!</definedName>
    <definedName name="__123Graph_XFIGURE2" hidden="1">#REF!</definedName>
    <definedName name="__123Graph_XFIGURE3" hidden="1">#REF!</definedName>
    <definedName name="__123Graph_XFIGURE4" hidden="1">#REF!</definedName>
    <definedName name="__123Graph_XFIGURE5" hidden="1">#REF!</definedName>
    <definedName name="_Fill" hidden="1">#REF!</definedName>
  </definedNames>
  <calcPr calcId="191029" iterate="1" iterateCount="1"/>
</workbook>
</file>

<file path=xl/calcChain.xml><?xml version="1.0" encoding="utf-8"?>
<calcChain xmlns="http://schemas.openxmlformats.org/spreadsheetml/2006/main">
  <c r="B20" i="2" l="1"/>
  <c r="B21" i="2" s="1"/>
  <c r="C19" i="2"/>
  <c r="B19" i="2"/>
  <c r="C18" i="2"/>
  <c r="A4" i="2"/>
  <c r="A3" i="2"/>
  <c r="A2" i="2"/>
  <c r="C6" i="2" s="1"/>
  <c r="D21" i="2" l="1"/>
  <c r="B22" i="2"/>
  <c r="C21" i="2"/>
  <c r="C20" i="2"/>
  <c r="B6" i="2"/>
  <c r="D20" i="2"/>
  <c r="B7" i="2"/>
  <c r="C7" i="2"/>
  <c r="B8" i="2" l="1"/>
  <c r="D19" i="2"/>
  <c r="D18" i="2"/>
  <c r="B10" i="2"/>
  <c r="B23" i="2"/>
  <c r="C22" i="2"/>
  <c r="D22" i="2" s="1"/>
  <c r="C8" i="2"/>
  <c r="B11" i="2" l="1"/>
  <c r="B16" i="2"/>
  <c r="B24" i="2"/>
  <c r="C23" i="2"/>
  <c r="E23" i="2" s="1"/>
  <c r="F23" i="2" s="1"/>
  <c r="E22" i="2"/>
  <c r="F22" i="2" s="1"/>
  <c r="E20" i="2"/>
  <c r="F20" i="2" s="1"/>
  <c r="E19" i="2"/>
  <c r="F19" i="2" s="1"/>
  <c r="E21" i="2"/>
  <c r="F21" i="2" s="1"/>
  <c r="E18" i="2"/>
  <c r="F18" i="2" s="1"/>
  <c r="D23" i="2" l="1"/>
  <c r="C24" i="2"/>
  <c r="E24" i="2" s="1"/>
  <c r="F24" i="2" s="1"/>
  <c r="B25" i="2"/>
  <c r="C16" i="2"/>
  <c r="D16" i="2" s="1"/>
  <c r="E16" i="2"/>
  <c r="F16" i="2" s="1"/>
  <c r="D24" i="2" l="1"/>
  <c r="B26" i="2"/>
  <c r="C25" i="2"/>
  <c r="E25" i="2" s="1"/>
  <c r="F25" i="2" s="1"/>
  <c r="D25" i="2" l="1"/>
  <c r="C26" i="2"/>
  <c r="D26" i="2" s="1"/>
  <c r="B27" i="2"/>
  <c r="B28" i="2" l="1"/>
  <c r="C27" i="2"/>
  <c r="E27" i="2" s="1"/>
  <c r="F27" i="2" s="1"/>
  <c r="E26" i="2"/>
  <c r="F26" i="2" s="1"/>
  <c r="D27" i="2" l="1"/>
  <c r="C28" i="2"/>
  <c r="E28" i="2" s="1"/>
  <c r="F28" i="2" s="1"/>
  <c r="D28" i="2" l="1"/>
</calcChain>
</file>

<file path=xl/sharedStrings.xml><?xml version="1.0" encoding="utf-8"?>
<sst xmlns="http://schemas.openxmlformats.org/spreadsheetml/2006/main" count="18" uniqueCount="18">
  <si>
    <t>Probability</t>
  </si>
  <si>
    <t>Ras</t>
  </si>
  <si>
    <t>Rbs</t>
  </si>
  <si>
    <t>E(Ri)</t>
  </si>
  <si>
    <t>Var(Ri)</t>
  </si>
  <si>
    <t>Std(Ri)</t>
  </si>
  <si>
    <t>Cov(Ra,Rb)</t>
  </si>
  <si>
    <t>Corr(Ra,Rb)</t>
  </si>
  <si>
    <t>Risks and Returns of Alternative Portfolio Strategies</t>
  </si>
  <si>
    <t>Minimum Var.</t>
  </si>
  <si>
    <t>E(Rp)</t>
  </si>
  <si>
    <t>Var(Rp)</t>
  </si>
  <si>
    <t>Std(Rp)</t>
  </si>
  <si>
    <t>Portfolio</t>
  </si>
  <si>
    <t xml:space="preserve">Other </t>
  </si>
  <si>
    <t>Portfolios</t>
  </si>
  <si>
    <t>Wa</t>
  </si>
  <si>
    <t>Wb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</si>
</sst>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_)"/>
  </numFmts>
  <fonts count="2" x14ac:knownFonts="1">
    <font>
      <sz val="10"/>
      <name val="Courier"/>
    </font>
    <font>
      <sz val="12"/>
      <name val="Garamond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64" fontId="1" fillId="0" borderId="0" xfId="0" applyNumberFormat="1" applyFont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865593-EB59-F448-82AA-0181FC13BBAF}">
  <dimension ref="A1:F28"/>
  <sheetViews>
    <sheetView tabSelected="1" workbookViewId="0"/>
  </sheetViews>
  <sheetFormatPr baseColWidth="10" defaultRowHeight="13" x14ac:dyDescent="0.15"/>
  <cols>
    <col min="1" max="1" width="12.33203125" customWidth="1"/>
  </cols>
  <sheetData>
    <row r="1" spans="1:6" ht="16" x14ac:dyDescent="0.2">
      <c r="A1" s="1" t="s">
        <v>0</v>
      </c>
      <c r="B1" s="1" t="s">
        <v>1</v>
      </c>
      <c r="C1" s="1" t="s">
        <v>2</v>
      </c>
      <c r="D1" s="1"/>
      <c r="E1" s="1"/>
      <c r="F1" s="1"/>
    </row>
    <row r="2" spans="1:6" ht="16" x14ac:dyDescent="0.2">
      <c r="A2" s="1">
        <f>1/3</f>
        <v>0.33333333333333331</v>
      </c>
      <c r="B2" s="1">
        <v>-0.03</v>
      </c>
      <c r="C2" s="1">
        <v>0.36</v>
      </c>
      <c r="D2" s="1"/>
      <c r="E2" s="1"/>
      <c r="F2" s="1"/>
    </row>
    <row r="3" spans="1:6" ht="16" x14ac:dyDescent="0.2">
      <c r="A3" s="1">
        <f>1/3</f>
        <v>0.33333333333333331</v>
      </c>
      <c r="B3" s="1">
        <v>0.09</v>
      </c>
      <c r="C3" s="1">
        <v>-0.12</v>
      </c>
      <c r="D3" s="1"/>
      <c r="E3" s="1"/>
      <c r="F3" s="1"/>
    </row>
    <row r="4" spans="1:6" ht="16" x14ac:dyDescent="0.2">
      <c r="A4" s="1">
        <f>1/3</f>
        <v>0.33333333333333331</v>
      </c>
      <c r="B4" s="1">
        <v>0.21</v>
      </c>
      <c r="C4" s="1">
        <v>0.12</v>
      </c>
      <c r="D4" s="1"/>
      <c r="E4" s="1"/>
      <c r="F4" s="1"/>
    </row>
    <row r="5" spans="1:6" ht="16" x14ac:dyDescent="0.2">
      <c r="A5" s="1"/>
      <c r="B5" s="1"/>
      <c r="C5" s="1"/>
      <c r="D5" s="1"/>
      <c r="E5" s="1"/>
      <c r="F5" s="1"/>
    </row>
    <row r="6" spans="1:6" ht="16" x14ac:dyDescent="0.2">
      <c r="A6" s="1" t="s">
        <v>3</v>
      </c>
      <c r="B6" s="1">
        <f>$A$2*$B$2+$A$3*$B$3+$A$4*$B$4</f>
        <v>0.09</v>
      </c>
      <c r="C6" s="1">
        <f>$A$2*$C$2+$A$3*$C$3+$A$4*$C$4</f>
        <v>0.12</v>
      </c>
      <c r="D6" s="1"/>
      <c r="E6" s="1"/>
      <c r="F6" s="1"/>
    </row>
    <row r="7" spans="1:6" ht="16" x14ac:dyDescent="0.2">
      <c r="A7" s="1" t="s">
        <v>4</v>
      </c>
      <c r="B7" s="1">
        <f>$A$2*(B$2-B$6)^2+$A$3*(B$3-B$6)^2+$A$4*(B$4-B$6)^2</f>
        <v>9.5999999999999992E-3</v>
      </c>
      <c r="C7" s="1">
        <f>$A$2*(C$2-C$6)^2+$A$3*(C$3-C$6)^2+$A$4*(C$4-C$6)^2</f>
        <v>3.8399999999999997E-2</v>
      </c>
      <c r="D7" s="1"/>
      <c r="E7" s="1"/>
      <c r="F7" s="1"/>
    </row>
    <row r="8" spans="1:6" ht="16" x14ac:dyDescent="0.2">
      <c r="A8" s="1" t="s">
        <v>5</v>
      </c>
      <c r="B8" s="1">
        <f>SQRT($B$7)</f>
        <v>9.7979589711327114E-2</v>
      </c>
      <c r="C8" s="1">
        <f>SQRT($C$7)</f>
        <v>0.19595917942265423</v>
      </c>
      <c r="D8" s="1"/>
      <c r="E8" s="1"/>
      <c r="F8" s="1"/>
    </row>
    <row r="9" spans="1:6" ht="16" x14ac:dyDescent="0.2">
      <c r="A9" s="1"/>
      <c r="B9" s="1"/>
      <c r="C9" s="1"/>
      <c r="D9" s="1"/>
      <c r="E9" s="1"/>
      <c r="F9" s="1"/>
    </row>
    <row r="10" spans="1:6" ht="16" x14ac:dyDescent="0.2">
      <c r="A10" s="1" t="s">
        <v>6</v>
      </c>
      <c r="B10" s="1">
        <f>(A2*(B2-B6)*(C2-C6)+A3*(B3-B6)*(C3-C6)+A4*(B4-B6)*(C4-C6))</f>
        <v>-9.5999999999999974E-3</v>
      </c>
      <c r="C10" s="1"/>
      <c r="D10" s="1"/>
      <c r="E10" s="1"/>
      <c r="F10" s="1"/>
    </row>
    <row r="11" spans="1:6" ht="16" x14ac:dyDescent="0.2">
      <c r="A11" s="1" t="s">
        <v>7</v>
      </c>
      <c r="B11" s="1">
        <f>B10/(B8*C8)</f>
        <v>-0.5</v>
      </c>
      <c r="C11" s="1"/>
      <c r="D11" s="1"/>
      <c r="E11" s="1"/>
      <c r="F11" s="1"/>
    </row>
    <row r="12" spans="1:6" ht="16" x14ac:dyDescent="0.2">
      <c r="A12" s="2"/>
      <c r="B12" s="2"/>
      <c r="C12" s="2"/>
      <c r="D12" s="2"/>
      <c r="E12" s="2"/>
      <c r="F12" s="2"/>
    </row>
    <row r="13" spans="1:6" ht="16" x14ac:dyDescent="0.2">
      <c r="A13" s="1" t="s">
        <v>8</v>
      </c>
      <c r="B13" s="1"/>
      <c r="C13" s="1"/>
      <c r="D13" s="1"/>
      <c r="E13" s="1"/>
      <c r="F13" s="1"/>
    </row>
    <row r="14" spans="1:6" ht="16" x14ac:dyDescent="0.2">
      <c r="A14" s="2"/>
      <c r="B14" s="2"/>
      <c r="C14" s="2"/>
      <c r="D14" s="2"/>
      <c r="E14" s="2"/>
      <c r="F14" s="2"/>
    </row>
    <row r="15" spans="1:6" ht="16" x14ac:dyDescent="0.2">
      <c r="A15" s="1" t="s">
        <v>9</v>
      </c>
      <c r="B15" s="1" t="s">
        <v>16</v>
      </c>
      <c r="C15" s="1" t="s">
        <v>17</v>
      </c>
      <c r="D15" s="1" t="s">
        <v>10</v>
      </c>
      <c r="E15" s="1" t="s">
        <v>11</v>
      </c>
      <c r="F15" s="1" t="s">
        <v>12</v>
      </c>
    </row>
    <row r="16" spans="1:6" ht="16" x14ac:dyDescent="0.2">
      <c r="A16" s="1" t="s">
        <v>13</v>
      </c>
      <c r="B16" s="1">
        <f>(C7-B10)/(B7+C7-2*B10)</f>
        <v>0.71428571428571441</v>
      </c>
      <c r="C16" s="1">
        <f>1-B16</f>
        <v>0.28571428571428559</v>
      </c>
      <c r="D16" s="1">
        <f>B16*B6+C16*C6</f>
        <v>9.857142857142856E-2</v>
      </c>
      <c r="E16" s="1">
        <f>B16^2*B$7+C16^2*C$7+2*B16*C16*B$10</f>
        <v>4.1142857142857144E-3</v>
      </c>
      <c r="F16" s="1">
        <f>SQRT(E16)</f>
        <v>6.4142698058981859E-2</v>
      </c>
    </row>
    <row r="17" spans="1:6" ht="16" x14ac:dyDescent="0.2">
      <c r="A17" s="1"/>
      <c r="B17" s="1"/>
      <c r="C17" s="1"/>
      <c r="D17" s="1"/>
      <c r="E17" s="1"/>
      <c r="F17" s="1"/>
    </row>
    <row r="18" spans="1:6" ht="16" x14ac:dyDescent="0.2">
      <c r="A18" s="1" t="s">
        <v>14</v>
      </c>
      <c r="B18" s="1">
        <v>0</v>
      </c>
      <c r="C18" s="1">
        <f t="shared" ref="C18:C28" si="0">1-B18</f>
        <v>1</v>
      </c>
      <c r="D18" s="1">
        <f t="shared" ref="D18:D28" si="1">B18*B$6+C18*C$6</f>
        <v>0.12</v>
      </c>
      <c r="E18" s="1">
        <f t="shared" ref="E18:E28" si="2">B18^2*B$7+C18^2*C$7+2*B18*C18*B$10</f>
        <v>3.8399999999999997E-2</v>
      </c>
      <c r="F18" s="1">
        <f t="shared" ref="F18:F28" si="3">SQRT(E18)</f>
        <v>0.19595917942265423</v>
      </c>
    </row>
    <row r="19" spans="1:6" ht="16" x14ac:dyDescent="0.2">
      <c r="A19" s="1" t="s">
        <v>15</v>
      </c>
      <c r="B19" s="1">
        <f>B18+0.1</f>
        <v>0.1</v>
      </c>
      <c r="C19" s="1">
        <f t="shared" si="0"/>
        <v>0.9</v>
      </c>
      <c r="D19" s="1">
        <f t="shared" si="1"/>
        <v>0.11699999999999999</v>
      </c>
      <c r="E19" s="1">
        <f t="shared" si="2"/>
        <v>2.9471999999999998E-2</v>
      </c>
      <c r="F19" s="1">
        <f t="shared" si="3"/>
        <v>0.17167410987099946</v>
      </c>
    </row>
    <row r="20" spans="1:6" ht="16" x14ac:dyDescent="0.2">
      <c r="A20" s="1"/>
      <c r="B20" s="1">
        <f t="shared" ref="B20:B28" si="4">B19+0.1</f>
        <v>0.2</v>
      </c>
      <c r="C20" s="1">
        <f t="shared" si="0"/>
        <v>0.8</v>
      </c>
      <c r="D20" s="1">
        <f t="shared" si="1"/>
        <v>0.114</v>
      </c>
      <c r="E20" s="1">
        <f t="shared" si="2"/>
        <v>2.1888000000000005E-2</v>
      </c>
      <c r="F20" s="1">
        <f t="shared" si="3"/>
        <v>0.14794593607125545</v>
      </c>
    </row>
    <row r="21" spans="1:6" ht="16" x14ac:dyDescent="0.2">
      <c r="A21" s="1"/>
      <c r="B21" s="1">
        <f t="shared" si="4"/>
        <v>0.30000000000000004</v>
      </c>
      <c r="C21" s="1">
        <f t="shared" si="0"/>
        <v>0.7</v>
      </c>
      <c r="D21" s="1">
        <f t="shared" si="1"/>
        <v>0.11099999999999999</v>
      </c>
      <c r="E21" s="1">
        <f t="shared" si="2"/>
        <v>1.5647999999999995E-2</v>
      </c>
      <c r="F21" s="1">
        <f t="shared" si="3"/>
        <v>0.12509196616889509</v>
      </c>
    </row>
    <row r="22" spans="1:6" ht="16" x14ac:dyDescent="0.2">
      <c r="A22" s="1"/>
      <c r="B22" s="1">
        <f t="shared" si="4"/>
        <v>0.4</v>
      </c>
      <c r="C22" s="1">
        <f t="shared" si="0"/>
        <v>0.6</v>
      </c>
      <c r="D22" s="1">
        <f t="shared" si="1"/>
        <v>0.10799999999999998</v>
      </c>
      <c r="E22" s="1">
        <f t="shared" si="2"/>
        <v>1.0752000000000001E-2</v>
      </c>
      <c r="F22" s="1">
        <f t="shared" si="3"/>
        <v>0.10369185117452577</v>
      </c>
    </row>
    <row r="23" spans="1:6" ht="16" x14ac:dyDescent="0.2">
      <c r="A23" s="1"/>
      <c r="B23" s="1">
        <f t="shared" si="4"/>
        <v>0.5</v>
      </c>
      <c r="C23" s="1">
        <f t="shared" si="0"/>
        <v>0.5</v>
      </c>
      <c r="D23" s="1">
        <f t="shared" si="1"/>
        <v>0.105</v>
      </c>
      <c r="E23" s="1">
        <f t="shared" si="2"/>
        <v>7.1999999999999998E-3</v>
      </c>
      <c r="F23" s="1">
        <f t="shared" si="3"/>
        <v>8.4852813742385708E-2</v>
      </c>
    </row>
    <row r="24" spans="1:6" ht="16" x14ac:dyDescent="0.2">
      <c r="A24" s="1"/>
      <c r="B24" s="1">
        <f t="shared" si="4"/>
        <v>0.6</v>
      </c>
      <c r="C24" s="1">
        <f t="shared" si="0"/>
        <v>0.4</v>
      </c>
      <c r="D24" s="1">
        <f t="shared" si="1"/>
        <v>0.10200000000000001</v>
      </c>
      <c r="E24" s="1">
        <f t="shared" si="2"/>
        <v>4.9920000000000025E-3</v>
      </c>
      <c r="F24" s="1">
        <f t="shared" si="3"/>
        <v>7.0654086930622792E-2</v>
      </c>
    </row>
    <row r="25" spans="1:6" ht="16" x14ac:dyDescent="0.2">
      <c r="A25" s="1"/>
      <c r="B25" s="1">
        <f t="shared" si="4"/>
        <v>0.7</v>
      </c>
      <c r="C25" s="1">
        <f t="shared" si="0"/>
        <v>0.30000000000000004</v>
      </c>
      <c r="D25" s="1">
        <f t="shared" si="1"/>
        <v>9.9000000000000005E-2</v>
      </c>
      <c r="E25" s="1">
        <f t="shared" si="2"/>
        <v>4.1280000000000015E-3</v>
      </c>
      <c r="F25" s="1">
        <f t="shared" si="3"/>
        <v>6.4249513616836049E-2</v>
      </c>
    </row>
    <row r="26" spans="1:6" ht="16" x14ac:dyDescent="0.2">
      <c r="A26" s="1"/>
      <c r="B26" s="1">
        <f t="shared" si="4"/>
        <v>0.79999999999999993</v>
      </c>
      <c r="C26" s="1">
        <f t="shared" si="0"/>
        <v>0.20000000000000007</v>
      </c>
      <c r="D26" s="1">
        <f t="shared" si="1"/>
        <v>9.6000000000000002E-2</v>
      </c>
      <c r="E26" s="1">
        <f t="shared" si="2"/>
        <v>4.6079999999999992E-3</v>
      </c>
      <c r="F26" s="1">
        <f t="shared" si="3"/>
        <v>6.7882250993908558E-2</v>
      </c>
    </row>
    <row r="27" spans="1:6" ht="16" x14ac:dyDescent="0.2">
      <c r="A27" s="1"/>
      <c r="B27" s="1">
        <f t="shared" si="4"/>
        <v>0.89999999999999991</v>
      </c>
      <c r="C27" s="1">
        <f t="shared" si="0"/>
        <v>0.10000000000000009</v>
      </c>
      <c r="D27" s="1">
        <f t="shared" si="1"/>
        <v>9.2999999999999999E-2</v>
      </c>
      <c r="E27" s="1">
        <f t="shared" si="2"/>
        <v>6.4319999999999967E-3</v>
      </c>
      <c r="F27" s="1">
        <f t="shared" si="3"/>
        <v>8.0199750623053664E-2</v>
      </c>
    </row>
    <row r="28" spans="1:6" ht="16" x14ac:dyDescent="0.2">
      <c r="A28" s="1"/>
      <c r="B28" s="1">
        <f t="shared" si="4"/>
        <v>0.99999999999999989</v>
      </c>
      <c r="C28" s="1">
        <f t="shared" si="0"/>
        <v>0</v>
      </c>
      <c r="D28" s="1">
        <f t="shared" si="1"/>
        <v>8.9999999999999983E-2</v>
      </c>
      <c r="E28" s="1">
        <f t="shared" si="2"/>
        <v>9.5999999999999974E-3</v>
      </c>
      <c r="F28" s="1">
        <f t="shared" si="3"/>
        <v>9.7979589711327114E-2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Statistics Class Problem</vt:lpstr>
    </vt:vector>
  </TitlesOfParts>
  <Company>Hankamer School of Business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R. Garven</dc:creator>
  <cp:lastModifiedBy>Microsoft Office User</cp:lastModifiedBy>
  <dcterms:created xsi:type="dcterms:W3CDTF">2000-08-30T19:47:00Z</dcterms:created>
  <dcterms:modified xsi:type="dcterms:W3CDTF">2019-01-22T22:05:09Z</dcterms:modified>
</cp:coreProperties>
</file>